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e Martin\Documents\KSSK\17 Leder\"/>
    </mc:Choice>
  </mc:AlternateContent>
  <bookViews>
    <workbookView xWindow="0" yWindow="0" windowWidth="23040" windowHeight="9084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F16" i="1" l="1"/>
  <c r="G71" i="1"/>
  <c r="F71" i="1"/>
  <c r="G62" i="1"/>
  <c r="F62" i="1"/>
  <c r="G45" i="1"/>
  <c r="F45" i="1"/>
  <c r="G42" i="1"/>
  <c r="F42" i="1"/>
  <c r="G24" i="1"/>
  <c r="F24" i="1"/>
  <c r="G20" i="1"/>
  <c r="F20" i="1"/>
  <c r="G16" i="1"/>
  <c r="G25" i="1" s="1"/>
  <c r="G63" i="1" l="1"/>
  <c r="G65" i="1" s="1"/>
  <c r="G73" i="1" s="1"/>
  <c r="F63" i="1"/>
  <c r="F25" i="1"/>
  <c r="D71" i="1"/>
  <c r="D62" i="1"/>
  <c r="D45" i="1"/>
  <c r="D42" i="1"/>
  <c r="D24" i="1"/>
  <c r="D20" i="1"/>
  <c r="D16" i="1"/>
  <c r="E71" i="1"/>
  <c r="E62" i="1"/>
  <c r="E45" i="1"/>
  <c r="E42" i="1"/>
  <c r="E63" i="1" s="1"/>
  <c r="E24" i="1"/>
  <c r="E20" i="1"/>
  <c r="E16" i="1"/>
  <c r="F65" i="1" l="1"/>
  <c r="F73" i="1" s="1"/>
  <c r="D63" i="1"/>
  <c r="E25" i="1"/>
  <c r="E65" i="1" s="1"/>
  <c r="E73" i="1" s="1"/>
  <c r="D25" i="1"/>
  <c r="I71" i="1"/>
  <c r="C71" i="1"/>
  <c r="B71" i="1"/>
  <c r="D65" i="1" l="1"/>
  <c r="D73" i="1" s="1"/>
  <c r="I16" i="1"/>
  <c r="C62" i="1"/>
  <c r="I20" i="1"/>
  <c r="I24" i="1"/>
  <c r="I62" i="1"/>
  <c r="B16" i="1"/>
  <c r="B20" i="1"/>
  <c r="B24" i="1"/>
  <c r="B42" i="1"/>
  <c r="B45" i="1"/>
  <c r="B62" i="1"/>
  <c r="C24" i="1"/>
  <c r="C16" i="1"/>
  <c r="C20" i="1"/>
  <c r="C42" i="1"/>
  <c r="C45" i="1"/>
  <c r="I45" i="1"/>
  <c r="I42" i="1"/>
  <c r="I63" i="1" l="1"/>
  <c r="B25" i="1"/>
  <c r="B63" i="1"/>
  <c r="I25" i="1"/>
  <c r="C63" i="1"/>
  <c r="C25" i="1"/>
  <c r="I65" i="1" l="1"/>
  <c r="I73" i="1" s="1"/>
  <c r="B65" i="1"/>
  <c r="B73" i="1" s="1"/>
  <c r="C65" i="1"/>
  <c r="C73" i="1" s="1"/>
</calcChain>
</file>

<file path=xl/sharedStrings.xml><?xml version="1.0" encoding="utf-8"?>
<sst xmlns="http://schemas.openxmlformats.org/spreadsheetml/2006/main" count="72" uniqueCount="69">
  <si>
    <t>Budsjett</t>
  </si>
  <si>
    <t>DRIFTSINNTEKTER</t>
  </si>
  <si>
    <t>Salgsinntekter</t>
  </si>
  <si>
    <t xml:space="preserve">     3100 - Medlemskontigent</t>
  </si>
  <si>
    <t xml:space="preserve">     3120 - Egenandeler reiser/opphold</t>
  </si>
  <si>
    <t xml:space="preserve">     3130 - Kommunale tilskudd</t>
  </si>
  <si>
    <t xml:space="preserve">     3140 - Påmelding egne stevner</t>
  </si>
  <si>
    <t xml:space="preserve">     3150 - sponsorinntekter</t>
  </si>
  <si>
    <t xml:space="preserve">     3151 - Akt. Midler fra idrettsforbund</t>
  </si>
  <si>
    <t xml:space="preserve">     3152 - Refusjon kurskostnader</t>
  </si>
  <si>
    <t xml:space="preserve">     3170 - Svømmekursinntekter</t>
  </si>
  <si>
    <t>Sum Salgsinntekter</t>
  </si>
  <si>
    <t>Salg utenfor avgiftsområdet</t>
  </si>
  <si>
    <t xml:space="preserve">     3200 - Salgsinntekter svømmeutstyr</t>
  </si>
  <si>
    <t xml:space="preserve">     3201 - kiosksalg</t>
  </si>
  <si>
    <t>Sum Salg utenfor avgiftsområdet</t>
  </si>
  <si>
    <t>Andre inntekter</t>
  </si>
  <si>
    <t xml:space="preserve">     3900 - Grasrotandeler</t>
  </si>
  <si>
    <t>Sum Andre inntekter</t>
  </si>
  <si>
    <t>SUM DRIFTSINNTEKTER</t>
  </si>
  <si>
    <t>DRIFTSKOSTNADER</t>
  </si>
  <si>
    <t>Varekostnad</t>
  </si>
  <si>
    <t xml:space="preserve">     4000 - Påmelding rekruttstevne</t>
  </si>
  <si>
    <t xml:space="preserve">     4001 - Påmelding åpent stevne</t>
  </si>
  <si>
    <t xml:space="preserve">     4002 - påmelding kvalifikasjonsstevne</t>
  </si>
  <si>
    <t xml:space="preserve">     4010 - Reise og oppholde</t>
  </si>
  <si>
    <t xml:space="preserve">     4020 - Stevnekostnader</t>
  </si>
  <si>
    <t xml:space="preserve">     4030 - Treningsutgifter</t>
  </si>
  <si>
    <t xml:space="preserve">     4040 - Kursutgifter</t>
  </si>
  <si>
    <t xml:space="preserve">     4100 - Premier</t>
  </si>
  <si>
    <t xml:space="preserve">     4300 - kostnader kiosk</t>
  </si>
  <si>
    <t xml:space="preserve">     4301 - Kostnader sportsutstyr for salg</t>
  </si>
  <si>
    <t xml:space="preserve">     4390 - Beholdningsendring</t>
  </si>
  <si>
    <t>Sum Varekostnad</t>
  </si>
  <si>
    <t>Lønnskostnader</t>
  </si>
  <si>
    <t xml:space="preserve">     5990 - Sosiale tiltak</t>
  </si>
  <si>
    <t>Sum Lønnskostnader</t>
  </si>
  <si>
    <t>Driftskostnader</t>
  </si>
  <si>
    <t xml:space="preserve">     6410 - Annen Leiekostnad</t>
  </si>
  <si>
    <t xml:space="preserve">     6540 - Inventar</t>
  </si>
  <si>
    <t xml:space="preserve">     6690 - Momskompensasjon</t>
  </si>
  <si>
    <t xml:space="preserve">     6800 - Kontorrekvisita</t>
  </si>
  <si>
    <t xml:space="preserve">     6840 - Norsk Svømming</t>
  </si>
  <si>
    <t xml:space="preserve">     6860 - Møtekostnader</t>
  </si>
  <si>
    <t xml:space="preserve">     6861 - Instruktørkurs</t>
  </si>
  <si>
    <t xml:space="preserve">     6940 - Porto</t>
  </si>
  <si>
    <t xml:space="preserve">     7400 - Kontingenter krets/forbund</t>
  </si>
  <si>
    <t xml:space="preserve">     7560 - Servicekostnad</t>
  </si>
  <si>
    <t xml:space="preserve">     7770 - Bank og kortgebyrer</t>
  </si>
  <si>
    <t xml:space="preserve">     7790 - Andre kostnader</t>
  </si>
  <si>
    <t>Sum Driftskostnader</t>
  </si>
  <si>
    <t>SUM DRIFTSKOSTNADER</t>
  </si>
  <si>
    <t>Driftsresultat</t>
  </si>
  <si>
    <t>FINANSPOSTER</t>
  </si>
  <si>
    <t xml:space="preserve">     8050 - Annen renteinntekt</t>
  </si>
  <si>
    <t xml:space="preserve">     8150 - Annen rentekostnad</t>
  </si>
  <si>
    <t>Sum FINANSPOSTER</t>
  </si>
  <si>
    <t>RESULTAT ETTER FINANSPOSTER</t>
  </si>
  <si>
    <t xml:space="preserve">     3105 - Treningsavgift</t>
  </si>
  <si>
    <t xml:space="preserve">     6400 - Leie av svømmehall</t>
  </si>
  <si>
    <t xml:space="preserve">     7130 - reisekostnader</t>
  </si>
  <si>
    <t xml:space="preserve">     8170 - Annen finanskostnad</t>
  </si>
  <si>
    <t xml:space="preserve">     3902 - Annen inntekt</t>
  </si>
  <si>
    <t xml:space="preserve">     4003 - påmelding stup</t>
  </si>
  <si>
    <t>31.12.2015</t>
  </si>
  <si>
    <t xml:space="preserve">     3190 - Innbetalinger Cotech</t>
  </si>
  <si>
    <t xml:space="preserve">     7320 - annonser/reklame</t>
  </si>
  <si>
    <t>31.12.16</t>
  </si>
  <si>
    <t>REGNSKAP 2016 - BUDSJETT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</si>
</sst>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2"/>
    <xf numFmtId="0" fontId="3" fillId="0" borderId="0" xfId="2" applyFont="1"/>
    <xf numFmtId="0" fontId="1" fillId="0" borderId="1" xfId="2" applyBorder="1"/>
    <xf numFmtId="0" fontId="1" fillId="0" borderId="2" xfId="2" applyBorder="1"/>
    <xf numFmtId="0" fontId="3" fillId="0" borderId="2" xfId="2" applyFont="1" applyBorder="1"/>
    <xf numFmtId="0" fontId="1" fillId="0" borderId="3" xfId="2" applyBorder="1"/>
    <xf numFmtId="3" fontId="1" fillId="0" borderId="4" xfId="2" applyNumberFormat="1" applyBorder="1"/>
    <xf numFmtId="3" fontId="3" fillId="0" borderId="4" xfId="2" applyNumberFormat="1" applyFont="1" applyBorder="1"/>
    <xf numFmtId="9" fontId="1" fillId="0" borderId="5" xfId="3" applyFont="1" applyBorder="1"/>
    <xf numFmtId="4" fontId="1" fillId="0" borderId="2" xfId="1" applyNumberFormat="1" applyFont="1" applyBorder="1"/>
    <xf numFmtId="4" fontId="3" fillId="0" borderId="2" xfId="1" applyNumberFormat="1" applyFont="1" applyBorder="1"/>
    <xf numFmtId="9" fontId="1" fillId="0" borderId="3" xfId="3" applyFont="1" applyBorder="1"/>
    <xf numFmtId="0" fontId="4" fillId="0" borderId="0" xfId="2" applyFont="1"/>
    <xf numFmtId="0" fontId="1" fillId="0" borderId="6" xfId="1" applyNumberFormat="1" applyFont="1" applyBorder="1" applyAlignment="1">
      <alignment horizontal="center"/>
    </xf>
    <xf numFmtId="0" fontId="1" fillId="0" borderId="0" xfId="2" applyAlignment="1">
      <alignment horizontal="center"/>
    </xf>
    <xf numFmtId="3" fontId="2" fillId="0" borderId="6" xfId="2" applyNumberFormat="1" applyFont="1" applyBorder="1" applyAlignment="1">
      <alignment horizontal="center"/>
    </xf>
    <xf numFmtId="4" fontId="1" fillId="0" borderId="0" xfId="2" applyNumberFormat="1"/>
    <xf numFmtId="3" fontId="2" fillId="0" borderId="4" xfId="2" applyNumberFormat="1" applyFont="1" applyBorder="1"/>
    <xf numFmtId="3" fontId="2" fillId="0" borderId="4" xfId="1" applyNumberFormat="1" applyFont="1" applyFill="1" applyBorder="1"/>
    <xf numFmtId="14" fontId="2" fillId="0" borderId="7" xfId="1" applyNumberFormat="1" applyFont="1" applyBorder="1" applyAlignment="1">
      <alignment horizontal="center"/>
    </xf>
    <xf numFmtId="3" fontId="2" fillId="0" borderId="4" xfId="1" applyNumberFormat="1" applyFont="1" applyBorder="1"/>
    <xf numFmtId="3" fontId="1" fillId="0" borderId="4" xfId="2" applyNumberFormat="1" applyFill="1" applyBorder="1"/>
    <xf numFmtId="4" fontId="3" fillId="0" borderId="4" xfId="1" applyNumberFormat="1" applyFont="1" applyBorder="1"/>
    <xf numFmtId="4" fontId="1" fillId="0" borderId="0" xfId="2" applyNumberFormat="1" applyBorder="1"/>
    <xf numFmtId="0" fontId="1" fillId="0" borderId="2" xfId="2" applyFont="1" applyBorder="1"/>
    <xf numFmtId="3" fontId="2" fillId="0" borderId="4" xfId="2" applyNumberFormat="1" applyFont="1" applyFill="1" applyBorder="1"/>
    <xf numFmtId="0" fontId="2" fillId="0" borderId="4" xfId="2" applyFont="1" applyFill="1" applyBorder="1"/>
    <xf numFmtId="9" fontId="2" fillId="0" borderId="5" xfId="3" applyFont="1" applyBorder="1"/>
    <xf numFmtId="4" fontId="0" fillId="0" borderId="0" xfId="0" applyNumberFormat="1"/>
    <xf numFmtId="4" fontId="3" fillId="0" borderId="0" xfId="2" applyNumberFormat="1" applyFont="1"/>
    <xf numFmtId="4" fontId="3" fillId="0" borderId="4" xfId="2" applyNumberFormat="1" applyFont="1" applyBorder="1"/>
    <xf numFmtId="4" fontId="2" fillId="0" borderId="0" xfId="2" applyNumberFormat="1" applyFont="1"/>
    <xf numFmtId="4" fontId="1" fillId="0" borderId="5" xfId="2" applyNumberFormat="1" applyBorder="1"/>
    <xf numFmtId="0" fontId="2" fillId="0" borderId="2" xfId="2" applyFont="1" applyBorder="1"/>
    <xf numFmtId="49" fontId="2" fillId="0" borderId="6" xfId="2" applyNumberFormat="1" applyFont="1" applyBorder="1" applyAlignment="1">
      <alignment horizontal="center"/>
    </xf>
    <xf numFmtId="3" fontId="1" fillId="0" borderId="2" xfId="2" applyNumberFormat="1" applyBorder="1"/>
    <xf numFmtId="3" fontId="3" fillId="0" borderId="2" xfId="2" applyNumberFormat="1" applyFont="1" applyBorder="1"/>
    <xf numFmtId="3" fontId="2" fillId="0" borderId="2" xfId="1" applyNumberFormat="1" applyFont="1" applyFill="1" applyBorder="1"/>
    <xf numFmtId="3" fontId="2" fillId="0" borderId="2" xfId="1" applyNumberFormat="1" applyFont="1" applyBorder="1"/>
    <xf numFmtId="3" fontId="2" fillId="0" borderId="2" xfId="2" applyNumberFormat="1" applyFont="1" applyBorder="1"/>
    <xf numFmtId="3" fontId="2" fillId="0" borderId="2" xfId="2" applyNumberFormat="1" applyFont="1" applyFill="1" applyBorder="1"/>
    <xf numFmtId="9" fontId="2" fillId="0" borderId="3" xfId="3" applyFont="1" applyBorder="1"/>
    <xf numFmtId="4" fontId="1" fillId="0" borderId="9" xfId="2" applyNumberFormat="1" applyBorder="1"/>
    <xf numFmtId="4" fontId="1" fillId="0" borderId="4" xfId="2" applyNumberFormat="1" applyBorder="1"/>
    <xf numFmtId="4" fontId="2" fillId="0" borderId="4" xfId="2" applyNumberFormat="1" applyFont="1" applyBorder="1"/>
    <xf numFmtId="0" fontId="1" fillId="0" borderId="7" xfId="1" applyNumberFormat="1" applyFont="1" applyBorder="1" applyAlignment="1">
      <alignment horizontal="center"/>
    </xf>
    <xf numFmtId="0" fontId="1" fillId="0" borderId="8" xfId="1" applyNumberFormat="1" applyFont="1" applyBorder="1" applyAlignment="1">
      <alignment horizontal="center"/>
    </xf>
  </cellXfs>
  <cellStyles count="4">
    <cellStyle name="Comma 2" xfId="1"/>
    <cellStyle name="Normal" xfId="0" builtinId="0"/>
    <cellStyle name="Normal 2" xfId="2"/>
    <cellStyle name="Per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tabSelected="1" workbookViewId="0"/>
  </sheetViews>
  <sheetFormatPr baseColWidth="10" defaultColWidth="9.109375" defaultRowHeight="14.4" x14ac:dyDescent="0.3"/>
  <cols>
    <col min="1" max="1" width="35.88671875" bestFit="1" customWidth="1"/>
    <col min="2" max="2" width="12.33203125" hidden="1" customWidth="1"/>
    <col min="3" max="3" width="13.5546875" hidden="1" customWidth="1"/>
    <col min="4" max="4" width="11.44140625" style="29" hidden="1" customWidth="1"/>
    <col min="5" max="5" width="12.33203125" hidden="1" customWidth="1"/>
    <col min="6" max="6" width="12.33203125" style="29" bestFit="1" customWidth="1"/>
    <col min="7" max="7" width="12.33203125" bestFit="1" customWidth="1"/>
    <col min="8" max="8" width="9.109375" customWidth="1"/>
    <col min="9" max="9" width="12.33203125" bestFit="1" customWidth="1"/>
    <col min="12" max="12" width="10" bestFit="1" customWidth="1"/>
  </cols>
  <sheetData>
    <row r="1" spans="1:11" ht="18" thickBot="1" x14ac:dyDescent="0.35">
      <c r="A1" s="13" t="s">
        <v>68</v>
      </c>
      <c r="B1" s="1"/>
      <c r="C1" s="1"/>
      <c r="D1" s="17"/>
      <c r="E1" s="1"/>
      <c r="F1" s="17"/>
      <c r="G1" s="1"/>
      <c r="H1" s="1"/>
      <c r="I1" s="1"/>
      <c r="J1" s="1"/>
      <c r="K1" s="1"/>
    </row>
    <row r="2" spans="1:11" ht="15" thickBot="1" x14ac:dyDescent="0.35">
      <c r="A2" s="3"/>
      <c r="B2" s="46">
        <v>2014</v>
      </c>
      <c r="C2" s="47"/>
      <c r="D2" s="46">
        <v>2015</v>
      </c>
      <c r="E2" s="47"/>
      <c r="F2" s="46">
        <v>2016</v>
      </c>
      <c r="G2" s="47"/>
      <c r="H2" s="1"/>
      <c r="I2" s="14">
        <v>2017</v>
      </c>
      <c r="J2" s="1"/>
      <c r="K2" s="1"/>
    </row>
    <row r="3" spans="1:11" ht="15" thickBot="1" x14ac:dyDescent="0.35">
      <c r="A3" s="4"/>
      <c r="B3" s="20">
        <v>42004</v>
      </c>
      <c r="C3" s="16" t="s">
        <v>0</v>
      </c>
      <c r="D3" s="35" t="s">
        <v>64</v>
      </c>
      <c r="E3" s="16" t="s">
        <v>0</v>
      </c>
      <c r="F3" s="35" t="s">
        <v>67</v>
      </c>
      <c r="G3" s="16" t="s">
        <v>0</v>
      </c>
      <c r="H3" s="15"/>
      <c r="I3" s="16" t="s">
        <v>0</v>
      </c>
      <c r="J3" s="1"/>
      <c r="K3" s="1"/>
    </row>
    <row r="4" spans="1:11" x14ac:dyDescent="0.3">
      <c r="A4" s="5" t="s">
        <v>1</v>
      </c>
      <c r="B4" s="10"/>
      <c r="C4" s="7"/>
      <c r="D4" s="17"/>
      <c r="E4" s="36"/>
      <c r="F4" s="43"/>
      <c r="G4" s="7"/>
      <c r="H4" s="1"/>
      <c r="I4" s="7"/>
      <c r="J4" s="1"/>
      <c r="K4" s="1"/>
    </row>
    <row r="5" spans="1:11" x14ac:dyDescent="0.3">
      <c r="A5" s="5" t="s">
        <v>2</v>
      </c>
      <c r="B5" s="11"/>
      <c r="C5" s="8"/>
      <c r="D5" s="30"/>
      <c r="E5" s="37"/>
      <c r="F5" s="31"/>
      <c r="G5" s="8"/>
      <c r="H5" s="2"/>
      <c r="I5" s="8"/>
      <c r="J5" s="2"/>
      <c r="K5" s="2"/>
    </row>
    <row r="6" spans="1:11" x14ac:dyDescent="0.3">
      <c r="A6" s="4" t="s">
        <v>3</v>
      </c>
      <c r="B6" s="10">
        <v>-59200</v>
      </c>
      <c r="C6" s="19">
        <v>-50000</v>
      </c>
      <c r="D6" s="17">
        <v>-70200</v>
      </c>
      <c r="E6" s="38">
        <v>-60000</v>
      </c>
      <c r="F6" s="44">
        <v>-93200</v>
      </c>
      <c r="G6" s="19">
        <v>-70000</v>
      </c>
      <c r="H6" s="1"/>
      <c r="I6" s="19">
        <v>-90000</v>
      </c>
      <c r="J6" s="1"/>
      <c r="K6" s="17"/>
    </row>
    <row r="7" spans="1:11" x14ac:dyDescent="0.3">
      <c r="A7" s="25" t="s">
        <v>58</v>
      </c>
      <c r="B7" s="10">
        <v>-68500</v>
      </c>
      <c r="C7" s="19">
        <v>-65000</v>
      </c>
      <c r="D7" s="17">
        <v>-34400</v>
      </c>
      <c r="E7" s="38">
        <v>-65000</v>
      </c>
      <c r="F7" s="44">
        <v>-74300</v>
      </c>
      <c r="G7" s="19">
        <v>-35000</v>
      </c>
      <c r="H7" s="1"/>
      <c r="I7" s="19">
        <v>-70000</v>
      </c>
      <c r="J7" s="1"/>
      <c r="K7" s="17"/>
    </row>
    <row r="8" spans="1:11" x14ac:dyDescent="0.3">
      <c r="A8" s="4" t="s">
        <v>4</v>
      </c>
      <c r="B8" s="10">
        <v>-213195</v>
      </c>
      <c r="C8" s="21">
        <v>-250000</v>
      </c>
      <c r="D8" s="17">
        <v>-87849</v>
      </c>
      <c r="E8" s="39">
        <v>-200000</v>
      </c>
      <c r="F8" s="44">
        <v>-227965</v>
      </c>
      <c r="G8" s="21">
        <v>-300000</v>
      </c>
      <c r="H8" s="1"/>
      <c r="I8" s="21">
        <v>-300000</v>
      </c>
      <c r="J8" s="1"/>
      <c r="K8" s="17"/>
    </row>
    <row r="9" spans="1:11" x14ac:dyDescent="0.3">
      <c r="A9" s="4" t="s">
        <v>5</v>
      </c>
      <c r="B9" s="10">
        <v>-44500</v>
      </c>
      <c r="C9" s="18">
        <v>-48000</v>
      </c>
      <c r="D9" s="17">
        <v>-46100</v>
      </c>
      <c r="E9" s="40">
        <v>-40000</v>
      </c>
      <c r="F9" s="44">
        <v>-62700</v>
      </c>
      <c r="G9" s="18">
        <v>-46000</v>
      </c>
      <c r="H9" s="1"/>
      <c r="I9" s="18">
        <v>-60000</v>
      </c>
      <c r="J9" s="1"/>
      <c r="K9" s="17"/>
    </row>
    <row r="10" spans="1:11" x14ac:dyDescent="0.3">
      <c r="A10" s="4" t="s">
        <v>6</v>
      </c>
      <c r="B10" s="10">
        <v>-99550</v>
      </c>
      <c r="C10" s="18">
        <v>-100000</v>
      </c>
      <c r="D10" s="17">
        <v>-107700</v>
      </c>
      <c r="E10" s="40">
        <v>-100000</v>
      </c>
      <c r="F10" s="44">
        <v>-108700</v>
      </c>
      <c r="G10" s="18">
        <v>-110000</v>
      </c>
      <c r="H10" s="1"/>
      <c r="I10" s="18">
        <v>-110000</v>
      </c>
      <c r="J10" s="1"/>
      <c r="K10" s="17"/>
    </row>
    <row r="11" spans="1:11" x14ac:dyDescent="0.3">
      <c r="A11" s="4" t="s">
        <v>7</v>
      </c>
      <c r="B11" s="10">
        <v>-33000</v>
      </c>
      <c r="C11" s="18">
        <v>-35000</v>
      </c>
      <c r="D11" s="17">
        <v>0</v>
      </c>
      <c r="E11" s="40">
        <v>-35000</v>
      </c>
      <c r="F11" s="44">
        <v>0</v>
      </c>
      <c r="G11" s="18">
        <v>-15000</v>
      </c>
      <c r="H11" s="1"/>
      <c r="I11" s="18">
        <v>-15000</v>
      </c>
      <c r="J11" s="1"/>
      <c r="K11" s="17"/>
    </row>
    <row r="12" spans="1:11" x14ac:dyDescent="0.3">
      <c r="A12" s="4" t="s">
        <v>8</v>
      </c>
      <c r="B12" s="10">
        <v>-86875</v>
      </c>
      <c r="C12" s="26">
        <v>-50000</v>
      </c>
      <c r="D12" s="17">
        <v>-87230</v>
      </c>
      <c r="E12" s="41">
        <v>-75000</v>
      </c>
      <c r="F12" s="44">
        <v>-126754</v>
      </c>
      <c r="G12" s="26">
        <v>-85000</v>
      </c>
      <c r="H12" s="1"/>
      <c r="I12" s="26">
        <v>-120000</v>
      </c>
      <c r="J12" s="1"/>
      <c r="K12" s="17"/>
    </row>
    <row r="13" spans="1:11" x14ac:dyDescent="0.3">
      <c r="A13" s="4" t="s">
        <v>9</v>
      </c>
      <c r="B13" s="10">
        <v>0</v>
      </c>
      <c r="C13" s="18">
        <v>-15000</v>
      </c>
      <c r="D13" s="17"/>
      <c r="E13" s="40">
        <v>0</v>
      </c>
      <c r="F13" s="44">
        <v>-8200</v>
      </c>
      <c r="G13" s="18">
        <v>0</v>
      </c>
      <c r="H13" s="1"/>
      <c r="I13" s="18">
        <v>0</v>
      </c>
      <c r="J13" s="1"/>
      <c r="K13" s="17"/>
    </row>
    <row r="14" spans="1:11" x14ac:dyDescent="0.3">
      <c r="A14" s="4" t="s">
        <v>10</v>
      </c>
      <c r="B14" s="10">
        <v>-309410</v>
      </c>
      <c r="C14" s="18">
        <v>-300000</v>
      </c>
      <c r="D14" s="17">
        <v>-390886</v>
      </c>
      <c r="E14" s="40">
        <v>-300000</v>
      </c>
      <c r="F14" s="44">
        <v>-511662</v>
      </c>
      <c r="G14" s="18">
        <v>-370000</v>
      </c>
      <c r="H14" s="1"/>
      <c r="I14" s="18">
        <v>-510000</v>
      </c>
      <c r="J14" s="1"/>
      <c r="K14" s="17"/>
    </row>
    <row r="15" spans="1:11" x14ac:dyDescent="0.3">
      <c r="A15" s="4" t="s">
        <v>65</v>
      </c>
      <c r="B15" s="10"/>
      <c r="C15" s="18"/>
      <c r="D15" s="17"/>
      <c r="E15" s="40"/>
      <c r="F15" s="44">
        <v>0</v>
      </c>
      <c r="G15" s="18"/>
      <c r="H15" s="1"/>
      <c r="I15" s="18"/>
      <c r="J15" s="1"/>
      <c r="K15" s="17"/>
    </row>
    <row r="16" spans="1:11" x14ac:dyDescent="0.3">
      <c r="A16" s="5" t="s">
        <v>11</v>
      </c>
      <c r="B16" s="8">
        <f>SUM(B6:B14)</f>
        <v>-914230</v>
      </c>
      <c r="C16" s="8">
        <f>SUM(C6:C14)</f>
        <v>-913000</v>
      </c>
      <c r="D16" s="31">
        <f>SUM(D6:D14)</f>
        <v>-824365</v>
      </c>
      <c r="E16" s="37">
        <f>SUM(E6:E14)</f>
        <v>-875000</v>
      </c>
      <c r="F16" s="31">
        <f>SUM(F6:F15)</f>
        <v>-1213481</v>
      </c>
      <c r="G16" s="8">
        <f>SUM(G6:G14)</f>
        <v>-1031000</v>
      </c>
      <c r="H16" s="2"/>
      <c r="I16" s="8">
        <f>SUM(I6:I14)</f>
        <v>-1275000</v>
      </c>
      <c r="J16" s="2"/>
      <c r="K16" s="17"/>
    </row>
    <row r="17" spans="1:11" x14ac:dyDescent="0.3">
      <c r="A17" s="5" t="s">
        <v>12</v>
      </c>
      <c r="B17" s="11"/>
      <c r="C17" s="8"/>
      <c r="D17" s="30"/>
      <c r="E17" s="37"/>
      <c r="F17" s="31"/>
      <c r="G17" s="8"/>
      <c r="H17" s="2"/>
      <c r="I17" s="8"/>
      <c r="J17" s="2"/>
      <c r="K17" s="17"/>
    </row>
    <row r="18" spans="1:11" x14ac:dyDescent="0.3">
      <c r="A18" s="4" t="s">
        <v>13</v>
      </c>
      <c r="B18" s="10">
        <v>-18620</v>
      </c>
      <c r="C18" s="18">
        <v>-4000</v>
      </c>
      <c r="D18" s="17">
        <v>-11880.01</v>
      </c>
      <c r="E18" s="40">
        <v>-10000</v>
      </c>
      <c r="F18" s="44">
        <v>-998</v>
      </c>
      <c r="G18" s="18">
        <v>-8000</v>
      </c>
      <c r="H18" s="1"/>
      <c r="I18" s="18">
        <v>-8000</v>
      </c>
      <c r="J18" s="1"/>
      <c r="K18" s="17"/>
    </row>
    <row r="19" spans="1:11" x14ac:dyDescent="0.3">
      <c r="A19" s="4" t="s">
        <v>14</v>
      </c>
      <c r="B19" s="10">
        <v>-57864</v>
      </c>
      <c r="C19" s="26">
        <v>-80000</v>
      </c>
      <c r="D19" s="17">
        <v>-57625</v>
      </c>
      <c r="E19" s="41">
        <v>-55000</v>
      </c>
      <c r="F19" s="44">
        <v>-41017.910000000003</v>
      </c>
      <c r="G19" s="26">
        <v>-55000</v>
      </c>
      <c r="H19" s="1"/>
      <c r="I19" s="26">
        <v>-45000</v>
      </c>
      <c r="J19" s="1"/>
      <c r="K19" s="17"/>
    </row>
    <row r="20" spans="1:11" x14ac:dyDescent="0.3">
      <c r="A20" s="5" t="s">
        <v>15</v>
      </c>
      <c r="B20" s="11">
        <f t="shared" ref="B20:G20" si="0">SUM(B18:B19)</f>
        <v>-76484</v>
      </c>
      <c r="C20" s="8">
        <f t="shared" si="0"/>
        <v>-84000</v>
      </c>
      <c r="D20" s="31">
        <f t="shared" si="0"/>
        <v>-69505.009999999995</v>
      </c>
      <c r="E20" s="37">
        <f t="shared" si="0"/>
        <v>-65000</v>
      </c>
      <c r="F20" s="31">
        <f t="shared" si="0"/>
        <v>-42015.91</v>
      </c>
      <c r="G20" s="8">
        <f t="shared" si="0"/>
        <v>-63000</v>
      </c>
      <c r="H20" s="2"/>
      <c r="I20" s="8">
        <f>SUM(I18:I19)</f>
        <v>-53000</v>
      </c>
      <c r="J20" s="2"/>
      <c r="K20" s="17"/>
    </row>
    <row r="21" spans="1:11" x14ac:dyDescent="0.3">
      <c r="A21" s="5" t="s">
        <v>16</v>
      </c>
      <c r="B21" s="11"/>
      <c r="C21" s="8"/>
      <c r="D21" s="30"/>
      <c r="E21" s="37"/>
      <c r="F21" s="31"/>
      <c r="G21" s="8"/>
      <c r="H21" s="2"/>
      <c r="I21" s="8"/>
      <c r="J21" s="2"/>
      <c r="K21" s="17"/>
    </row>
    <row r="22" spans="1:11" x14ac:dyDescent="0.3">
      <c r="A22" s="4" t="s">
        <v>17</v>
      </c>
      <c r="B22" s="10">
        <v>-2868.8</v>
      </c>
      <c r="C22" s="18">
        <v>-7000</v>
      </c>
      <c r="D22" s="17">
        <v>-4365.2299999999996</v>
      </c>
      <c r="E22" s="40">
        <v>-3000</v>
      </c>
      <c r="F22" s="44">
        <v>-7031.93</v>
      </c>
      <c r="G22" s="18">
        <v>-4000</v>
      </c>
      <c r="H22" s="1"/>
      <c r="I22" s="18">
        <v>-7000</v>
      </c>
      <c r="J22" s="1"/>
      <c r="K22" s="17"/>
    </row>
    <row r="23" spans="1:11" x14ac:dyDescent="0.3">
      <c r="A23" s="27" t="s">
        <v>62</v>
      </c>
      <c r="B23" s="10">
        <v>-103400</v>
      </c>
      <c r="C23" s="18">
        <v>-60000</v>
      </c>
      <c r="D23" s="17">
        <v>-100000</v>
      </c>
      <c r="E23" s="40">
        <v>-80000</v>
      </c>
      <c r="F23" s="44">
        <v>-80000</v>
      </c>
      <c r="G23" s="18">
        <v>-80000</v>
      </c>
      <c r="H23" s="1"/>
      <c r="I23" s="18">
        <v>0</v>
      </c>
      <c r="J23" s="1"/>
      <c r="K23" s="17"/>
    </row>
    <row r="24" spans="1:11" x14ac:dyDescent="0.3">
      <c r="A24" s="5" t="s">
        <v>18</v>
      </c>
      <c r="B24" s="11">
        <f t="shared" ref="B24:G24" si="1">SUM(B22:B23)</f>
        <v>-106268.8</v>
      </c>
      <c r="C24" s="8">
        <f t="shared" si="1"/>
        <v>-67000</v>
      </c>
      <c r="D24" s="31">
        <f t="shared" si="1"/>
        <v>-104365.23</v>
      </c>
      <c r="E24" s="37">
        <f t="shared" si="1"/>
        <v>-83000</v>
      </c>
      <c r="F24" s="31">
        <f t="shared" si="1"/>
        <v>-87031.93</v>
      </c>
      <c r="G24" s="8">
        <f t="shared" si="1"/>
        <v>-84000</v>
      </c>
      <c r="H24" s="2"/>
      <c r="I24" s="8">
        <f>SUM(I22:I23)</f>
        <v>-7000</v>
      </c>
      <c r="J24" s="2"/>
      <c r="K24" s="17"/>
    </row>
    <row r="25" spans="1:11" x14ac:dyDescent="0.3">
      <c r="A25" s="5" t="s">
        <v>19</v>
      </c>
      <c r="B25" s="11">
        <f t="shared" ref="B25:G25" si="2">B16+B20+B24</f>
        <v>-1096982.8</v>
      </c>
      <c r="C25" s="23">
        <f t="shared" si="2"/>
        <v>-1064000</v>
      </c>
      <c r="D25" s="23">
        <f t="shared" si="2"/>
        <v>-998235.24</v>
      </c>
      <c r="E25" s="11">
        <f t="shared" si="2"/>
        <v>-1023000</v>
      </c>
      <c r="F25" s="23">
        <f t="shared" si="2"/>
        <v>-1342528.8399999999</v>
      </c>
      <c r="G25" s="23">
        <f t="shared" si="2"/>
        <v>-1178000</v>
      </c>
      <c r="H25" s="2"/>
      <c r="I25" s="23">
        <f>I16+I20+I24</f>
        <v>-1335000</v>
      </c>
      <c r="J25" s="2"/>
      <c r="K25" s="17"/>
    </row>
    <row r="26" spans="1:11" x14ac:dyDescent="0.3">
      <c r="A26" s="4"/>
      <c r="B26" s="10"/>
      <c r="C26" s="7"/>
      <c r="D26" s="17"/>
      <c r="E26" s="40"/>
      <c r="F26" s="44"/>
      <c r="G26" s="18"/>
      <c r="H26" s="1"/>
      <c r="I26" s="18"/>
      <c r="J26" s="1"/>
      <c r="K26" s="24"/>
    </row>
    <row r="27" spans="1:11" x14ac:dyDescent="0.3">
      <c r="A27" s="5"/>
      <c r="B27" s="11"/>
      <c r="C27" s="8"/>
      <c r="D27" s="30"/>
      <c r="E27" s="37"/>
      <c r="F27" s="31"/>
      <c r="G27" s="8"/>
      <c r="H27" s="2"/>
      <c r="I27" s="8"/>
      <c r="J27" s="2"/>
      <c r="K27" s="17"/>
    </row>
    <row r="28" spans="1:11" x14ac:dyDescent="0.3">
      <c r="A28" s="5" t="s">
        <v>20</v>
      </c>
      <c r="B28" s="10"/>
      <c r="C28" s="7"/>
      <c r="D28" s="17"/>
      <c r="E28" s="40"/>
      <c r="F28" s="44"/>
      <c r="G28" s="18"/>
      <c r="H28" s="1"/>
      <c r="I28" s="18"/>
      <c r="J28" s="1"/>
      <c r="K28" s="17"/>
    </row>
    <row r="29" spans="1:11" x14ac:dyDescent="0.3">
      <c r="A29" s="5" t="s">
        <v>21</v>
      </c>
      <c r="B29" s="11"/>
      <c r="C29" s="8"/>
      <c r="D29" s="30"/>
      <c r="E29" s="37"/>
      <c r="F29" s="31"/>
      <c r="G29" s="8"/>
      <c r="H29" s="2"/>
      <c r="I29" s="8"/>
      <c r="J29" s="2"/>
      <c r="K29" s="17"/>
    </row>
    <row r="30" spans="1:11" x14ac:dyDescent="0.3">
      <c r="A30" s="4" t="s">
        <v>22</v>
      </c>
      <c r="B30" s="10">
        <v>1125</v>
      </c>
      <c r="C30" s="26">
        <v>5000</v>
      </c>
      <c r="D30" s="17">
        <v>2500</v>
      </c>
      <c r="E30" s="41">
        <v>5000</v>
      </c>
      <c r="F30" s="44">
        <v>3700</v>
      </c>
      <c r="G30" s="26">
        <v>5000</v>
      </c>
      <c r="H30" s="1"/>
      <c r="I30" s="26">
        <v>5000</v>
      </c>
      <c r="J30" s="1"/>
      <c r="K30" s="17"/>
    </row>
    <row r="31" spans="1:11" x14ac:dyDescent="0.3">
      <c r="A31" s="4" t="s">
        <v>23</v>
      </c>
      <c r="B31" s="10">
        <v>58750</v>
      </c>
      <c r="C31" s="18">
        <v>60000</v>
      </c>
      <c r="D31" s="17">
        <v>49425</v>
      </c>
      <c r="E31" s="40">
        <v>60000</v>
      </c>
      <c r="F31" s="44">
        <v>43325</v>
      </c>
      <c r="G31" s="18">
        <v>60000</v>
      </c>
      <c r="H31" s="1"/>
      <c r="I31" s="18">
        <v>50000</v>
      </c>
      <c r="J31" s="1"/>
      <c r="K31" s="17"/>
    </row>
    <row r="32" spans="1:11" x14ac:dyDescent="0.3">
      <c r="A32" s="4" t="s">
        <v>24</v>
      </c>
      <c r="B32" s="10">
        <v>4525</v>
      </c>
      <c r="C32" s="26">
        <v>5000</v>
      </c>
      <c r="D32" s="17">
        <v>7300</v>
      </c>
      <c r="E32" s="41">
        <v>5000</v>
      </c>
      <c r="F32" s="44">
        <v>5465</v>
      </c>
      <c r="G32" s="26">
        <v>8000</v>
      </c>
      <c r="H32" s="1"/>
      <c r="I32" s="26">
        <v>8000</v>
      </c>
      <c r="J32" s="1"/>
      <c r="K32" s="17"/>
    </row>
    <row r="33" spans="1:12" x14ac:dyDescent="0.3">
      <c r="A33" s="34" t="s">
        <v>63</v>
      </c>
      <c r="B33" s="10">
        <v>0</v>
      </c>
      <c r="C33" s="26">
        <v>0</v>
      </c>
      <c r="D33" s="17">
        <v>4300</v>
      </c>
      <c r="E33" s="41">
        <v>0</v>
      </c>
      <c r="F33" s="44">
        <v>7900</v>
      </c>
      <c r="G33" s="26">
        <v>8000</v>
      </c>
      <c r="H33" s="1"/>
      <c r="I33" s="26">
        <v>10000</v>
      </c>
      <c r="J33" s="1"/>
      <c r="K33" s="17"/>
    </row>
    <row r="34" spans="1:12" x14ac:dyDescent="0.3">
      <c r="A34" s="4" t="s">
        <v>25</v>
      </c>
      <c r="B34" s="10">
        <v>593412.51</v>
      </c>
      <c r="C34" s="18">
        <v>515000</v>
      </c>
      <c r="D34" s="17">
        <v>307077.33</v>
      </c>
      <c r="E34" s="40">
        <v>450000</v>
      </c>
      <c r="F34" s="44">
        <v>536826</v>
      </c>
      <c r="G34" s="18">
        <v>485000</v>
      </c>
      <c r="H34" s="1"/>
      <c r="I34" s="18">
        <v>550000</v>
      </c>
      <c r="J34" s="1"/>
      <c r="K34" s="17"/>
      <c r="L34" s="29"/>
    </row>
    <row r="35" spans="1:12" x14ac:dyDescent="0.3">
      <c r="A35" s="4" t="s">
        <v>26</v>
      </c>
      <c r="B35" s="10">
        <v>20180.8</v>
      </c>
      <c r="C35" s="18">
        <v>30000</v>
      </c>
      <c r="D35" s="17">
        <v>34029.129999999997</v>
      </c>
      <c r="E35" s="40">
        <v>25000</v>
      </c>
      <c r="F35" s="44">
        <v>16275</v>
      </c>
      <c r="G35" s="18">
        <v>35000</v>
      </c>
      <c r="H35" s="1"/>
      <c r="I35" s="18">
        <v>20000</v>
      </c>
      <c r="J35" s="1"/>
      <c r="K35" s="17"/>
    </row>
    <row r="36" spans="1:12" x14ac:dyDescent="0.3">
      <c r="A36" s="4" t="s">
        <v>27</v>
      </c>
      <c r="B36" s="10">
        <v>190218</v>
      </c>
      <c r="C36" s="18">
        <v>205000</v>
      </c>
      <c r="D36" s="17">
        <v>250700</v>
      </c>
      <c r="E36" s="40">
        <v>210000</v>
      </c>
      <c r="F36" s="44">
        <v>357959</v>
      </c>
      <c r="G36" s="18">
        <v>355000</v>
      </c>
      <c r="H36" s="1"/>
      <c r="I36" s="18">
        <v>450000</v>
      </c>
      <c r="J36" s="1"/>
      <c r="K36" s="17"/>
    </row>
    <row r="37" spans="1:12" x14ac:dyDescent="0.3">
      <c r="A37" s="4" t="s">
        <v>28</v>
      </c>
      <c r="B37" s="10">
        <v>19828</v>
      </c>
      <c r="C37" s="18">
        <v>30000</v>
      </c>
      <c r="D37" s="17">
        <v>21749</v>
      </c>
      <c r="E37" s="40">
        <v>25000</v>
      </c>
      <c r="F37" s="44">
        <v>27147</v>
      </c>
      <c r="G37" s="18">
        <v>25000</v>
      </c>
      <c r="H37" s="1"/>
      <c r="I37" s="18">
        <v>27000</v>
      </c>
      <c r="J37" s="1"/>
      <c r="K37" s="17"/>
    </row>
    <row r="38" spans="1:12" x14ac:dyDescent="0.3">
      <c r="A38" s="4" t="s">
        <v>29</v>
      </c>
      <c r="B38" s="10">
        <v>28608</v>
      </c>
      <c r="C38" s="18">
        <v>20000</v>
      </c>
      <c r="D38" s="17">
        <v>26212</v>
      </c>
      <c r="E38" s="40">
        <v>30000</v>
      </c>
      <c r="F38" s="44">
        <v>25446</v>
      </c>
      <c r="G38" s="18">
        <v>30000</v>
      </c>
      <c r="H38" s="1"/>
      <c r="I38" s="18">
        <v>27000</v>
      </c>
      <c r="J38" s="1"/>
      <c r="K38" s="17"/>
    </row>
    <row r="39" spans="1:12" x14ac:dyDescent="0.3">
      <c r="A39" s="4" t="s">
        <v>30</v>
      </c>
      <c r="B39" s="10">
        <v>21385.55</v>
      </c>
      <c r="C39" s="18">
        <v>35000</v>
      </c>
      <c r="D39" s="17">
        <v>24964.66</v>
      </c>
      <c r="E39" s="40">
        <v>25000</v>
      </c>
      <c r="F39" s="44">
        <v>29865.21</v>
      </c>
      <c r="G39" s="18">
        <v>25000</v>
      </c>
      <c r="H39" s="1"/>
      <c r="I39" s="18">
        <v>30000</v>
      </c>
      <c r="J39" s="1"/>
      <c r="K39" s="17"/>
    </row>
    <row r="40" spans="1:12" x14ac:dyDescent="0.3">
      <c r="A40" s="4" t="s">
        <v>31</v>
      </c>
      <c r="B40" s="10">
        <v>56496</v>
      </c>
      <c r="C40" s="26">
        <v>10000</v>
      </c>
      <c r="D40" s="17">
        <v>12780</v>
      </c>
      <c r="E40" s="41">
        <v>40000</v>
      </c>
      <c r="F40" s="44">
        <v>90951.6</v>
      </c>
      <c r="G40" s="26">
        <v>8000</v>
      </c>
      <c r="H40" s="1"/>
      <c r="I40" s="26">
        <v>8000</v>
      </c>
      <c r="J40" s="1"/>
      <c r="K40" s="17"/>
    </row>
    <row r="41" spans="1:12" x14ac:dyDescent="0.3">
      <c r="A41" s="4" t="s">
        <v>32</v>
      </c>
      <c r="B41" s="10">
        <v>-12650</v>
      </c>
      <c r="C41" s="18">
        <v>0</v>
      </c>
      <c r="D41" s="17">
        <v>1740</v>
      </c>
      <c r="E41" s="40">
        <v>0</v>
      </c>
      <c r="F41" s="44">
        <v>0</v>
      </c>
      <c r="G41" s="18">
        <v>0</v>
      </c>
      <c r="H41" s="1"/>
      <c r="I41" s="18">
        <v>0</v>
      </c>
      <c r="J41" s="1"/>
      <c r="K41" s="17"/>
    </row>
    <row r="42" spans="1:12" x14ac:dyDescent="0.3">
      <c r="A42" s="5" t="s">
        <v>33</v>
      </c>
      <c r="B42" s="11">
        <f t="shared" ref="B42:G42" si="3">SUM(B30:B41)</f>
        <v>981878.8600000001</v>
      </c>
      <c r="C42" s="23">
        <f t="shared" si="3"/>
        <v>915000</v>
      </c>
      <c r="D42" s="23">
        <f t="shared" si="3"/>
        <v>742777.12</v>
      </c>
      <c r="E42" s="37">
        <f t="shared" si="3"/>
        <v>875000</v>
      </c>
      <c r="F42" s="23">
        <f t="shared" si="3"/>
        <v>1144859.81</v>
      </c>
      <c r="G42" s="8">
        <f t="shared" si="3"/>
        <v>1044000</v>
      </c>
      <c r="H42" s="2"/>
      <c r="I42" s="8">
        <f>SUM(I30:I41)</f>
        <v>1185000</v>
      </c>
      <c r="J42" s="2"/>
      <c r="K42" s="17"/>
    </row>
    <row r="43" spans="1:12" x14ac:dyDescent="0.3">
      <c r="A43" s="5" t="s">
        <v>34</v>
      </c>
      <c r="B43" s="11"/>
      <c r="C43" s="8"/>
      <c r="D43" s="30"/>
      <c r="E43" s="37"/>
      <c r="F43" s="31"/>
      <c r="G43" s="8"/>
      <c r="H43" s="2"/>
      <c r="I43" s="8"/>
      <c r="J43" s="2"/>
      <c r="K43" s="17"/>
    </row>
    <row r="44" spans="1:12" x14ac:dyDescent="0.3">
      <c r="A44" s="4" t="s">
        <v>35</v>
      </c>
      <c r="B44" s="10">
        <v>9070.35</v>
      </c>
      <c r="C44" s="22">
        <v>5000</v>
      </c>
      <c r="D44" s="17">
        <v>7689.9</v>
      </c>
      <c r="E44" s="41">
        <v>5000</v>
      </c>
      <c r="F44" s="44">
        <v>10405</v>
      </c>
      <c r="G44" s="26">
        <v>9000</v>
      </c>
      <c r="H44" s="1"/>
      <c r="I44" s="26">
        <v>10000</v>
      </c>
      <c r="J44" s="1"/>
      <c r="K44" s="17"/>
    </row>
    <row r="45" spans="1:12" x14ac:dyDescent="0.3">
      <c r="A45" s="5" t="s">
        <v>36</v>
      </c>
      <c r="B45" s="11">
        <f t="shared" ref="B45:G45" si="4">SUM(B44)</f>
        <v>9070.35</v>
      </c>
      <c r="C45" s="23">
        <f t="shared" si="4"/>
        <v>5000</v>
      </c>
      <c r="D45" s="23">
        <f t="shared" si="4"/>
        <v>7689.9</v>
      </c>
      <c r="E45" s="37">
        <f t="shared" si="4"/>
        <v>5000</v>
      </c>
      <c r="F45" s="23">
        <f t="shared" si="4"/>
        <v>10405</v>
      </c>
      <c r="G45" s="8">
        <f t="shared" si="4"/>
        <v>9000</v>
      </c>
      <c r="H45" s="2"/>
      <c r="I45" s="8">
        <f>SUM(I44)</f>
        <v>10000</v>
      </c>
      <c r="J45" s="2"/>
      <c r="K45" s="17"/>
    </row>
    <row r="46" spans="1:12" x14ac:dyDescent="0.3">
      <c r="A46" s="5" t="s">
        <v>37</v>
      </c>
      <c r="B46" s="11"/>
      <c r="C46" s="8"/>
      <c r="D46" s="30"/>
      <c r="E46" s="37"/>
      <c r="F46" s="31"/>
      <c r="G46" s="8"/>
      <c r="H46" s="2"/>
      <c r="I46" s="8"/>
      <c r="J46" s="2"/>
      <c r="K46" s="17"/>
    </row>
    <row r="47" spans="1:12" x14ac:dyDescent="0.3">
      <c r="A47" s="25" t="s">
        <v>59</v>
      </c>
      <c r="B47" s="10">
        <v>83200</v>
      </c>
      <c r="C47" s="18">
        <v>125000</v>
      </c>
      <c r="D47" s="17">
        <v>69150</v>
      </c>
      <c r="E47" s="40">
        <v>100000</v>
      </c>
      <c r="F47" s="44">
        <v>30100</v>
      </c>
      <c r="G47" s="18">
        <v>80000</v>
      </c>
      <c r="H47" s="1"/>
      <c r="I47" s="18">
        <v>60000</v>
      </c>
      <c r="J47" s="1"/>
      <c r="K47" s="17"/>
    </row>
    <row r="48" spans="1:12" x14ac:dyDescent="0.3">
      <c r="A48" s="4" t="s">
        <v>38</v>
      </c>
      <c r="B48" s="10">
        <v>1020</v>
      </c>
      <c r="C48" s="18">
        <v>1000</v>
      </c>
      <c r="D48" s="17">
        <v>5220</v>
      </c>
      <c r="E48" s="40">
        <v>1000</v>
      </c>
      <c r="F48" s="44">
        <v>4162.09</v>
      </c>
      <c r="G48" s="18">
        <v>5000</v>
      </c>
      <c r="H48" s="1"/>
      <c r="I48" s="18">
        <v>5000</v>
      </c>
      <c r="J48" s="1"/>
      <c r="K48" s="17"/>
    </row>
    <row r="49" spans="1:11" x14ac:dyDescent="0.3">
      <c r="A49" s="4" t="s">
        <v>39</v>
      </c>
      <c r="B49" s="10">
        <v>15021</v>
      </c>
      <c r="C49" s="26">
        <v>20000</v>
      </c>
      <c r="D49" s="17">
        <v>28215.7</v>
      </c>
      <c r="E49" s="41">
        <v>20000</v>
      </c>
      <c r="F49" s="44">
        <v>21597.8</v>
      </c>
      <c r="G49" s="26">
        <v>27000</v>
      </c>
      <c r="H49" s="1"/>
      <c r="I49" s="26">
        <v>25000</v>
      </c>
      <c r="J49" s="1"/>
      <c r="K49" s="17"/>
    </row>
    <row r="50" spans="1:11" x14ac:dyDescent="0.3">
      <c r="A50" s="4" t="s">
        <v>40</v>
      </c>
      <c r="B50" s="10">
        <v>-50945</v>
      </c>
      <c r="C50" s="18">
        <v>-35000</v>
      </c>
      <c r="D50" s="32">
        <v>-60015</v>
      </c>
      <c r="E50" s="40">
        <v>-50000</v>
      </c>
      <c r="F50" s="45">
        <v>-45107</v>
      </c>
      <c r="G50" s="18">
        <v>-55000</v>
      </c>
      <c r="H50" s="2"/>
      <c r="I50" s="18">
        <v>-50000</v>
      </c>
      <c r="J50" s="2"/>
      <c r="K50" s="17"/>
    </row>
    <row r="51" spans="1:11" x14ac:dyDescent="0.3">
      <c r="A51" s="4" t="s">
        <v>41</v>
      </c>
      <c r="B51" s="10">
        <v>1911.5</v>
      </c>
      <c r="C51" s="18">
        <v>1500</v>
      </c>
      <c r="D51" s="17">
        <v>2163.4499999999998</v>
      </c>
      <c r="E51" s="40">
        <v>2000</v>
      </c>
      <c r="F51" s="44">
        <v>5515.11</v>
      </c>
      <c r="G51" s="18">
        <v>2000</v>
      </c>
      <c r="H51" s="1"/>
      <c r="I51" s="18">
        <v>5000</v>
      </c>
      <c r="J51" s="1"/>
      <c r="K51" s="17"/>
    </row>
    <row r="52" spans="1:11" x14ac:dyDescent="0.3">
      <c r="A52" s="4" t="s">
        <v>42</v>
      </c>
      <c r="B52" s="10">
        <v>500</v>
      </c>
      <c r="C52" s="18">
        <v>500</v>
      </c>
      <c r="D52" s="17">
        <v>500</v>
      </c>
      <c r="E52" s="40">
        <v>500</v>
      </c>
      <c r="F52" s="44">
        <v>500</v>
      </c>
      <c r="G52" s="18">
        <v>500</v>
      </c>
      <c r="H52" s="1"/>
      <c r="I52" s="18">
        <v>500</v>
      </c>
      <c r="J52" s="1"/>
      <c r="K52" s="17"/>
    </row>
    <row r="53" spans="1:11" x14ac:dyDescent="0.3">
      <c r="A53" s="4" t="s">
        <v>43</v>
      </c>
      <c r="B53" s="10">
        <v>3600</v>
      </c>
      <c r="C53" s="18">
        <v>0</v>
      </c>
      <c r="D53" s="17">
        <v>3400</v>
      </c>
      <c r="E53" s="40">
        <v>4000</v>
      </c>
      <c r="F53" s="44">
        <v>1000</v>
      </c>
      <c r="G53" s="18">
        <v>4000</v>
      </c>
      <c r="H53" s="1"/>
      <c r="I53" s="18">
        <v>2000</v>
      </c>
      <c r="J53" s="1"/>
      <c r="K53" s="17"/>
    </row>
    <row r="54" spans="1:11" x14ac:dyDescent="0.3">
      <c r="A54" s="4" t="s">
        <v>44</v>
      </c>
      <c r="B54" s="10">
        <v>38585</v>
      </c>
      <c r="C54" s="18">
        <v>15000</v>
      </c>
      <c r="D54" s="17">
        <v>33950</v>
      </c>
      <c r="E54" s="40">
        <v>40000</v>
      </c>
      <c r="F54" s="44">
        <v>71712</v>
      </c>
      <c r="G54" s="18">
        <v>40000</v>
      </c>
      <c r="H54" s="1"/>
      <c r="I54" s="18">
        <v>60000</v>
      </c>
      <c r="J54" s="1"/>
      <c r="K54" s="17"/>
    </row>
    <row r="55" spans="1:11" x14ac:dyDescent="0.3">
      <c r="A55" s="4" t="s">
        <v>45</v>
      </c>
      <c r="B55" s="10">
        <v>1230</v>
      </c>
      <c r="C55" s="18">
        <v>500</v>
      </c>
      <c r="D55" s="17">
        <v>0</v>
      </c>
      <c r="E55" s="40">
        <v>2000</v>
      </c>
      <c r="F55" s="44">
        <v>550</v>
      </c>
      <c r="G55" s="18">
        <v>0</v>
      </c>
      <c r="H55" s="1"/>
      <c r="I55" s="18">
        <v>500</v>
      </c>
      <c r="J55" s="1"/>
      <c r="K55" s="17"/>
    </row>
    <row r="56" spans="1:11" x14ac:dyDescent="0.3">
      <c r="A56" s="4" t="s">
        <v>60</v>
      </c>
      <c r="B56" s="10">
        <v>4814</v>
      </c>
      <c r="C56" s="18">
        <v>0</v>
      </c>
      <c r="D56" s="17">
        <v>4179</v>
      </c>
      <c r="E56" s="40">
        <v>5000</v>
      </c>
      <c r="F56" s="44">
        <v>10844</v>
      </c>
      <c r="G56" s="18">
        <v>5000</v>
      </c>
      <c r="H56" s="1"/>
      <c r="I56" s="18">
        <v>10000</v>
      </c>
      <c r="J56" s="1"/>
      <c r="K56" s="17"/>
    </row>
    <row r="57" spans="1:11" x14ac:dyDescent="0.3">
      <c r="A57" s="4" t="s">
        <v>66</v>
      </c>
      <c r="B57" s="10"/>
      <c r="C57" s="18"/>
      <c r="D57" s="17"/>
      <c r="E57" s="40"/>
      <c r="F57" s="44">
        <v>4837.5</v>
      </c>
      <c r="G57" s="18"/>
      <c r="H57" s="1"/>
      <c r="I57" s="18">
        <v>80000</v>
      </c>
      <c r="J57" s="1"/>
      <c r="K57" s="17"/>
    </row>
    <row r="58" spans="1:11" x14ac:dyDescent="0.3">
      <c r="A58" s="4" t="s">
        <v>46</v>
      </c>
      <c r="B58" s="10">
        <v>12180</v>
      </c>
      <c r="C58" s="18">
        <v>13500</v>
      </c>
      <c r="D58" s="17">
        <v>10890</v>
      </c>
      <c r="E58" s="40">
        <v>13000</v>
      </c>
      <c r="F58" s="44">
        <v>16030</v>
      </c>
      <c r="G58" s="18">
        <v>12000</v>
      </c>
      <c r="H58" s="1"/>
      <c r="I58" s="18">
        <v>16000</v>
      </c>
      <c r="J58" s="1"/>
      <c r="K58" s="17"/>
    </row>
    <row r="59" spans="1:11" x14ac:dyDescent="0.3">
      <c r="A59" s="4" t="s">
        <v>47</v>
      </c>
      <c r="B59" s="10">
        <v>0</v>
      </c>
      <c r="C59" s="18">
        <v>1000</v>
      </c>
      <c r="D59" s="17">
        <v>0</v>
      </c>
      <c r="E59" s="40">
        <v>1000</v>
      </c>
      <c r="F59" s="44">
        <v>0</v>
      </c>
      <c r="G59" s="18">
        <v>0</v>
      </c>
      <c r="H59" s="1"/>
      <c r="I59" s="18">
        <v>0</v>
      </c>
      <c r="J59" s="1"/>
      <c r="K59" s="17"/>
    </row>
    <row r="60" spans="1:11" x14ac:dyDescent="0.3">
      <c r="A60" s="4" t="s">
        <v>48</v>
      </c>
      <c r="B60" s="10">
        <v>1260</v>
      </c>
      <c r="C60" s="18">
        <v>1000</v>
      </c>
      <c r="D60" s="17">
        <v>360</v>
      </c>
      <c r="E60" s="40">
        <v>1500</v>
      </c>
      <c r="F60" s="44">
        <v>359.4</v>
      </c>
      <c r="G60" s="18">
        <v>500</v>
      </c>
      <c r="H60" s="1"/>
      <c r="I60" s="18">
        <v>500</v>
      </c>
      <c r="J60" s="1"/>
      <c r="K60" s="17"/>
    </row>
    <row r="61" spans="1:11" x14ac:dyDescent="0.3">
      <c r="A61" s="4" t="s">
        <v>49</v>
      </c>
      <c r="B61" s="10">
        <v>3005.75</v>
      </c>
      <c r="C61" s="18">
        <v>1000</v>
      </c>
      <c r="D61" s="17">
        <v>4128.25</v>
      </c>
      <c r="E61" s="40">
        <v>3000</v>
      </c>
      <c r="F61" s="44">
        <v>15983.39</v>
      </c>
      <c r="G61" s="18">
        <v>5000</v>
      </c>
      <c r="H61" s="1"/>
      <c r="I61" s="18">
        <v>15000</v>
      </c>
      <c r="J61" s="1"/>
      <c r="K61" s="17"/>
    </row>
    <row r="62" spans="1:11" x14ac:dyDescent="0.3">
      <c r="A62" s="5" t="s">
        <v>50</v>
      </c>
      <c r="B62" s="11">
        <f t="shared" ref="B62:G62" si="5">SUM(B47:B61)</f>
        <v>115382.25</v>
      </c>
      <c r="C62" s="8">
        <f t="shared" si="5"/>
        <v>145000</v>
      </c>
      <c r="D62" s="31">
        <f t="shared" si="5"/>
        <v>102141.4</v>
      </c>
      <c r="E62" s="37">
        <f t="shared" si="5"/>
        <v>143000</v>
      </c>
      <c r="F62" s="31">
        <f t="shared" si="5"/>
        <v>138084.28999999998</v>
      </c>
      <c r="G62" s="8">
        <f t="shared" si="5"/>
        <v>126000</v>
      </c>
      <c r="H62" s="2"/>
      <c r="I62" s="8">
        <f>SUM(I47:I61)</f>
        <v>229500</v>
      </c>
      <c r="J62" s="2"/>
      <c r="K62" s="17"/>
    </row>
    <row r="63" spans="1:11" x14ac:dyDescent="0.3">
      <c r="A63" s="5" t="s">
        <v>51</v>
      </c>
      <c r="B63" s="11">
        <f t="shared" ref="B63:G63" si="6">B42+B45+B62</f>
        <v>1106331.46</v>
      </c>
      <c r="C63" s="23">
        <f t="shared" si="6"/>
        <v>1065000</v>
      </c>
      <c r="D63" s="23">
        <f t="shared" si="6"/>
        <v>852608.42</v>
      </c>
      <c r="E63" s="37">
        <f t="shared" si="6"/>
        <v>1023000</v>
      </c>
      <c r="F63" s="23">
        <f t="shared" si="6"/>
        <v>1293349.1000000001</v>
      </c>
      <c r="G63" s="8">
        <f t="shared" si="6"/>
        <v>1179000</v>
      </c>
      <c r="H63" s="2"/>
      <c r="I63" s="8">
        <f>I42+I45+I62</f>
        <v>1424500</v>
      </c>
      <c r="J63" s="2"/>
      <c r="K63" s="17"/>
    </row>
    <row r="64" spans="1:11" x14ac:dyDescent="0.3">
      <c r="A64" s="4"/>
      <c r="B64" s="10"/>
      <c r="C64" s="7"/>
      <c r="D64" s="17"/>
      <c r="E64" s="40"/>
      <c r="F64" s="44"/>
      <c r="G64" s="18"/>
      <c r="H64" s="1"/>
      <c r="I64" s="18"/>
      <c r="J64" s="1"/>
      <c r="K64" s="17"/>
    </row>
    <row r="65" spans="1:11" x14ac:dyDescent="0.3">
      <c r="A65" s="5" t="s">
        <v>52</v>
      </c>
      <c r="B65" s="11">
        <f t="shared" ref="B65:G65" si="7">B25+B63</f>
        <v>9348.6599999999162</v>
      </c>
      <c r="C65" s="23">
        <f t="shared" si="7"/>
        <v>1000</v>
      </c>
      <c r="D65" s="23">
        <f t="shared" si="7"/>
        <v>-145626.81999999995</v>
      </c>
      <c r="E65" s="11">
        <f t="shared" si="7"/>
        <v>0</v>
      </c>
      <c r="F65" s="23">
        <f t="shared" si="7"/>
        <v>-49179.739999999758</v>
      </c>
      <c r="G65" s="23">
        <f t="shared" si="7"/>
        <v>1000</v>
      </c>
      <c r="H65" s="2"/>
      <c r="I65" s="23">
        <f>I25+I63</f>
        <v>89500</v>
      </c>
      <c r="J65" s="2"/>
      <c r="K65" s="17"/>
    </row>
    <row r="66" spans="1:11" x14ac:dyDescent="0.3">
      <c r="A66" s="4"/>
      <c r="B66" s="10"/>
      <c r="C66" s="7"/>
      <c r="D66" s="17"/>
      <c r="E66" s="40"/>
      <c r="F66" s="44"/>
      <c r="G66" s="18"/>
      <c r="H66" s="1"/>
      <c r="I66" s="18"/>
      <c r="J66" s="1"/>
      <c r="K66" s="17"/>
    </row>
    <row r="67" spans="1:11" x14ac:dyDescent="0.3">
      <c r="A67" s="5" t="s">
        <v>53</v>
      </c>
      <c r="B67" s="11"/>
      <c r="C67" s="8"/>
      <c r="D67" s="30"/>
      <c r="E67" s="37"/>
      <c r="F67" s="31"/>
      <c r="G67" s="8"/>
      <c r="H67" s="2"/>
      <c r="I67" s="8"/>
      <c r="J67" s="2"/>
      <c r="K67" s="17"/>
    </row>
    <row r="68" spans="1:11" x14ac:dyDescent="0.3">
      <c r="A68" s="4" t="s">
        <v>54</v>
      </c>
      <c r="B68" s="10">
        <v>-335.78</v>
      </c>
      <c r="C68" s="18">
        <v>0</v>
      </c>
      <c r="D68" s="17">
        <v>-2906.94</v>
      </c>
      <c r="E68" s="40">
        <v>0</v>
      </c>
      <c r="F68" s="44">
        <v>-2895.5</v>
      </c>
      <c r="G68" s="18">
        <v>-500</v>
      </c>
      <c r="H68" s="1"/>
      <c r="I68" s="18">
        <v>-2000</v>
      </c>
      <c r="J68" s="1"/>
      <c r="K68" s="17"/>
    </row>
    <row r="69" spans="1:11" x14ac:dyDescent="0.3">
      <c r="A69" s="4" t="s">
        <v>55</v>
      </c>
      <c r="B69" s="10">
        <v>0</v>
      </c>
      <c r="C69" s="18">
        <v>0</v>
      </c>
      <c r="D69" s="17">
        <v>0</v>
      </c>
      <c r="E69" s="40">
        <v>0</v>
      </c>
      <c r="F69" s="44">
        <v>0</v>
      </c>
      <c r="G69" s="18">
        <v>0</v>
      </c>
      <c r="H69" s="1"/>
      <c r="I69" s="18">
        <v>0</v>
      </c>
      <c r="J69" s="1"/>
      <c r="K69" s="17"/>
    </row>
    <row r="70" spans="1:11" x14ac:dyDescent="0.3">
      <c r="A70" s="4" t="s">
        <v>61</v>
      </c>
      <c r="B70" s="10">
        <v>64</v>
      </c>
      <c r="C70" s="18"/>
      <c r="D70" s="17">
        <v>288.45</v>
      </c>
      <c r="E70" s="40"/>
      <c r="F70" s="44">
        <v>788.26</v>
      </c>
      <c r="G70" s="18">
        <v>0</v>
      </c>
      <c r="H70" s="1"/>
      <c r="I70" s="18">
        <v>500</v>
      </c>
      <c r="J70" s="1"/>
      <c r="K70" s="17"/>
    </row>
    <row r="71" spans="1:11" x14ac:dyDescent="0.3">
      <c r="A71" s="5" t="s">
        <v>56</v>
      </c>
      <c r="B71" s="11">
        <f t="shared" ref="B71:G71" si="8">SUM(B68:B70)</f>
        <v>-271.77999999999997</v>
      </c>
      <c r="C71" s="8">
        <f t="shared" si="8"/>
        <v>0</v>
      </c>
      <c r="D71" s="31">
        <f t="shared" si="8"/>
        <v>-2618.4900000000002</v>
      </c>
      <c r="E71" s="37">
        <f t="shared" si="8"/>
        <v>0</v>
      </c>
      <c r="F71" s="31">
        <f t="shared" si="8"/>
        <v>-2107.2399999999998</v>
      </c>
      <c r="G71" s="8">
        <f t="shared" si="8"/>
        <v>-500</v>
      </c>
      <c r="H71" s="2"/>
      <c r="I71" s="8">
        <f>SUM(I68:I70)</f>
        <v>-1500</v>
      </c>
      <c r="J71" s="2"/>
      <c r="K71" s="17"/>
    </row>
    <row r="72" spans="1:11" x14ac:dyDescent="0.3">
      <c r="A72" s="4"/>
      <c r="B72" s="10"/>
      <c r="C72" s="7"/>
      <c r="D72" s="17"/>
      <c r="E72" s="40"/>
      <c r="F72" s="44"/>
      <c r="G72" s="18"/>
      <c r="H72" s="1"/>
      <c r="I72" s="18"/>
      <c r="J72" s="1"/>
      <c r="K72" s="17"/>
    </row>
    <row r="73" spans="1:11" x14ac:dyDescent="0.3">
      <c r="A73" s="5" t="s">
        <v>57</v>
      </c>
      <c r="B73" s="11">
        <f t="shared" ref="B73:G73" si="9">B65+B71</f>
        <v>9076.8799999999155</v>
      </c>
      <c r="C73" s="23">
        <f t="shared" si="9"/>
        <v>1000</v>
      </c>
      <c r="D73" s="23">
        <f t="shared" si="9"/>
        <v>-148245.30999999994</v>
      </c>
      <c r="E73" s="11">
        <f t="shared" si="9"/>
        <v>0</v>
      </c>
      <c r="F73" s="23">
        <f t="shared" si="9"/>
        <v>-51286.979999999756</v>
      </c>
      <c r="G73" s="23">
        <f t="shared" si="9"/>
        <v>500</v>
      </c>
      <c r="H73" s="2"/>
      <c r="I73" s="23">
        <f>I65+I71</f>
        <v>88000</v>
      </c>
      <c r="J73" s="2"/>
      <c r="K73" s="17"/>
    </row>
    <row r="74" spans="1:11" ht="15" thickBot="1" x14ac:dyDescent="0.35">
      <c r="A74" s="6"/>
      <c r="B74" s="12"/>
      <c r="C74" s="9"/>
      <c r="D74" s="33"/>
      <c r="E74" s="42"/>
      <c r="F74" s="33"/>
      <c r="G74" s="28"/>
      <c r="H74" s="1"/>
      <c r="I74" s="28"/>
      <c r="J74" s="1"/>
      <c r="K74" s="1"/>
    </row>
  </sheetData>
  <mergeCells count="3">
    <mergeCell ref="B2:C2"/>
    <mergeCell ref="D2:E2"/>
    <mergeCell ref="F2:G2"/>
  </mergeCells>
  <phoneticPr fontId="5" type="noConversion"/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</dc:creator>
  <cp:lastModifiedBy>Ole Martin</cp:lastModifiedBy>
  <cp:lastPrinted>2017-02-25T13:58:35Z</cp:lastPrinted>
  <dcterms:created xsi:type="dcterms:W3CDTF">2011-11-16T17:18:10Z</dcterms:created>
  <dcterms:modified xsi:type="dcterms:W3CDTF">2017-02-25T13:59:50Z</dcterms:modified>
</cp:coreProperties>
</file>